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-villebon.local\partages\Pôle Enfance Education\Affaires Scolaires\Délibérations-décisions\tarifs municipaux\2026\"/>
    </mc:Choice>
  </mc:AlternateContent>
  <bookViews>
    <workbookView xWindow="1170" yWindow="117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7" i="1"/>
  <c r="D6" i="1"/>
  <c r="E13" i="1" l="1"/>
  <c r="E12" i="1" l="1"/>
  <c r="E6" i="1" l="1"/>
  <c r="E7" i="1"/>
  <c r="E8" i="1" l="1"/>
  <c r="E9" i="1"/>
  <c r="E10" i="1"/>
  <c r="E11" i="1"/>
</calcChain>
</file>

<file path=xl/sharedStrings.xml><?xml version="1.0" encoding="utf-8"?>
<sst xmlns="http://schemas.openxmlformats.org/spreadsheetml/2006/main" count="15" uniqueCount="15">
  <si>
    <t>Montant mini</t>
  </si>
  <si>
    <t>Montant Maxi</t>
  </si>
  <si>
    <t>Taux d'effort</t>
  </si>
  <si>
    <t xml:space="preserve">Vos tarifs </t>
  </si>
  <si>
    <t>Montant de votre Quotient :</t>
  </si>
  <si>
    <t>Cours d’instrument avec formation musicale et ateliers (Cycle 1, 2 ou 3)</t>
  </si>
  <si>
    <t>Eveil musical</t>
  </si>
  <si>
    <t>Ateliers seuls</t>
  </si>
  <si>
    <t>Formation musicale seule</t>
  </si>
  <si>
    <t>Instrument supplémentaire</t>
  </si>
  <si>
    <t>* renseignements auprès du Conservatoire</t>
  </si>
  <si>
    <t>Parcours ados, adultes *
(sans formation musicale)
Usager participant à l'OSV ou Villebon Music Band</t>
  </si>
  <si>
    <t>Parcours adapté *
(handicap, personnalisé sous contrat, accès à l'autonomie)</t>
  </si>
  <si>
    <t>Location d'instrument (tarif annuel)</t>
  </si>
  <si>
    <t>Tarifs trimestriels applicables à compter du 1er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</si>
</sst>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00B0F0"/>
      <name val="Century Gothic"/>
      <family val="2"/>
    </font>
    <font>
      <sz val="11"/>
      <color theme="1"/>
      <name val="Century Gothic"/>
      <family val="2"/>
    </font>
    <font>
      <b/>
      <sz val="18"/>
      <color rgb="FF0070C0"/>
      <name val="Century Gothic"/>
      <family val="2"/>
    </font>
    <font>
      <b/>
      <sz val="12"/>
      <color theme="0"/>
      <name val="Century Gothic"/>
      <family val="2"/>
    </font>
    <font>
      <b/>
      <sz val="14"/>
      <color theme="0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i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 applyProtection="1">
      <alignment horizontal="center" vertical="center"/>
    </xf>
    <xf numFmtId="164" fontId="8" fillId="2" borderId="6" xfId="1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8" fillId="2" borderId="7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2" fontId="3" fillId="0" borderId="0" xfId="0" applyNumberFormat="1" applyFont="1" applyProtection="1">
      <protection locked="0"/>
    </xf>
    <xf numFmtId="165" fontId="3" fillId="0" borderId="1" xfId="1" applyNumberFormat="1" applyFont="1" applyBorder="1" applyAlignment="1" applyProtection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2</xdr:col>
      <xdr:colOff>38100</xdr:colOff>
      <xdr:row>0</xdr:row>
      <xdr:rowOff>1225924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9B57A3C4-F862-4728-8382-8F3E82F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3333750" cy="1159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3" sqref="B3"/>
    </sheetView>
  </sheetViews>
  <sheetFormatPr baseColWidth="10" defaultColWidth="11.42578125" defaultRowHeight="16.5" x14ac:dyDescent="0.3"/>
  <cols>
    <col min="1" max="1" width="34.140625" style="3" bestFit="1" customWidth="1"/>
    <col min="2" max="2" width="17.140625" style="3" customWidth="1"/>
    <col min="3" max="3" width="17.42578125" style="3" customWidth="1"/>
    <col min="4" max="4" width="18" style="3" customWidth="1"/>
    <col min="5" max="5" width="15.42578125" style="3" customWidth="1"/>
    <col min="6" max="6" width="17.7109375" style="3" bestFit="1" customWidth="1"/>
    <col min="7" max="16384" width="11.42578125" style="3"/>
  </cols>
  <sheetData>
    <row r="1" spans="1:7" ht="98.25" customHeight="1" x14ac:dyDescent="0.4">
      <c r="A1" s="1"/>
      <c r="B1" s="2"/>
      <c r="C1" s="2"/>
      <c r="D1" s="2"/>
      <c r="E1" s="2"/>
      <c r="F1" s="2"/>
    </row>
    <row r="2" spans="1:7" ht="49.5" customHeight="1" x14ac:dyDescent="0.3">
      <c r="A2" s="4" t="s">
        <v>14</v>
      </c>
      <c r="B2" s="2"/>
      <c r="C2" s="2"/>
      <c r="D2" s="2"/>
      <c r="E2" s="2"/>
      <c r="F2" s="2"/>
    </row>
    <row r="3" spans="1:7" s="8" customFormat="1" ht="29.25" customHeight="1" x14ac:dyDescent="0.25">
      <c r="A3" s="5" t="s">
        <v>4</v>
      </c>
      <c r="B3" s="6">
        <v>1000</v>
      </c>
      <c r="C3" s="7"/>
      <c r="D3" s="7"/>
      <c r="E3" s="7"/>
      <c r="F3" s="7"/>
    </row>
    <row r="4" spans="1:7" ht="17.25" thickBot="1" x14ac:dyDescent="0.35">
      <c r="A4" s="2"/>
      <c r="B4" s="2"/>
      <c r="C4" s="2"/>
      <c r="D4" s="2"/>
      <c r="E4" s="2"/>
      <c r="F4" s="2"/>
    </row>
    <row r="5" spans="1:7" ht="17.25" thickBot="1" x14ac:dyDescent="0.35">
      <c r="A5" s="2"/>
      <c r="B5" s="9" t="s">
        <v>0</v>
      </c>
      <c r="C5" s="10" t="s">
        <v>1</v>
      </c>
      <c r="D5" s="10" t="s">
        <v>2</v>
      </c>
      <c r="E5" s="11" t="s">
        <v>3</v>
      </c>
      <c r="F5" s="2"/>
    </row>
    <row r="6" spans="1:7" ht="46.5" customHeight="1" x14ac:dyDescent="0.3">
      <c r="A6" s="12" t="s">
        <v>5</v>
      </c>
      <c r="B6" s="13">
        <v>32.340000000000003</v>
      </c>
      <c r="C6" s="14">
        <v>261.26</v>
      </c>
      <c r="D6" s="15">
        <f>IF($B$3&lt;=850,0.12937,IF($B$3&lt;=1250,0.1474,IF($B$3&gt;=1250.01,0.15834)))</f>
        <v>0.1474</v>
      </c>
      <c r="E6" s="16">
        <f>IF($B$3*D6&lt;B6,B6,IF($B$3*D6&gt;=C6,C6,$B$3*D6))</f>
        <v>147.4</v>
      </c>
      <c r="F6" s="2"/>
      <c r="G6" s="22"/>
    </row>
    <row r="7" spans="1:7" x14ac:dyDescent="0.3">
      <c r="A7" s="17" t="s">
        <v>6</v>
      </c>
      <c r="B7" s="13">
        <v>10.79</v>
      </c>
      <c r="C7" s="14">
        <v>87.15</v>
      </c>
      <c r="D7" s="23">
        <f>IF($B$3&lt;=850,0.04316,IF($B$3&lt;=1250,0.0491,IF($B$3&gt;=1250.01,0.05282)))</f>
        <v>4.9099999999999998E-2</v>
      </c>
      <c r="E7" s="16">
        <f t="shared" ref="E7:E11" si="0">IF($B$3*D7&lt;B7,B7,IF($B$3*D7&gt;=C7,C7,$B$3*D7))</f>
        <v>49.099999999999994</v>
      </c>
      <c r="F7" s="2"/>
      <c r="G7" s="22"/>
    </row>
    <row r="8" spans="1:7" x14ac:dyDescent="0.3">
      <c r="A8" s="17" t="s">
        <v>7</v>
      </c>
      <c r="B8" s="13">
        <v>10.79</v>
      </c>
      <c r="C8" s="14">
        <v>87.15</v>
      </c>
      <c r="D8" s="23">
        <f>IF($B$3&lt;=850,0.04316,IF($B$3&lt;=1250,0.0491,IF($B$3&gt;=1250.01,0.05282)))</f>
        <v>4.9099999999999998E-2</v>
      </c>
      <c r="E8" s="16">
        <f t="shared" si="0"/>
        <v>49.099999999999994</v>
      </c>
      <c r="F8" s="2"/>
      <c r="G8" s="22"/>
    </row>
    <row r="9" spans="1:7" x14ac:dyDescent="0.3">
      <c r="A9" s="17" t="s">
        <v>8</v>
      </c>
      <c r="B9" s="13">
        <v>16.170000000000002</v>
      </c>
      <c r="C9" s="14">
        <v>130.72999999999999</v>
      </c>
      <c r="D9" s="15">
        <f>IF($B$3&lt;=850,0.06469,IF($B$3&lt;=1250,0.07376,IF($B$3&gt;=1250.01,0.07923)))</f>
        <v>7.3760000000000006E-2</v>
      </c>
      <c r="E9" s="16">
        <f t="shared" si="0"/>
        <v>73.760000000000005</v>
      </c>
      <c r="F9" s="2"/>
      <c r="G9" s="22"/>
    </row>
    <row r="10" spans="1:7" x14ac:dyDescent="0.3">
      <c r="A10" s="17" t="s">
        <v>9</v>
      </c>
      <c r="B10" s="13">
        <v>16.170000000000002</v>
      </c>
      <c r="C10" s="14">
        <v>130.72999999999999</v>
      </c>
      <c r="D10" s="15">
        <f>IF($B$3&lt;=850,0.06469,IF($B$3&lt;=1250,0.07376,IF($B$3&gt;=1250.01,0.07923)))</f>
        <v>7.3760000000000006E-2</v>
      </c>
      <c r="E10" s="16">
        <f t="shared" si="0"/>
        <v>73.760000000000005</v>
      </c>
      <c r="F10" s="2"/>
      <c r="G10" s="22"/>
    </row>
    <row r="11" spans="1:7" ht="43.5" thickBot="1" x14ac:dyDescent="0.35">
      <c r="A11" s="18" t="s">
        <v>12</v>
      </c>
      <c r="B11" s="13">
        <v>16.170000000000002</v>
      </c>
      <c r="C11" s="14">
        <v>130.72999999999999</v>
      </c>
      <c r="D11" s="15">
        <f>IF($B$3&lt;=850,0.06469,IF($B$3&lt;=1250,0.07376,IF($B$3&gt;=1250.01,0.07923)))</f>
        <v>7.3760000000000006E-2</v>
      </c>
      <c r="E11" s="19">
        <f t="shared" si="0"/>
        <v>73.760000000000005</v>
      </c>
      <c r="F11" s="2"/>
      <c r="G11" s="22"/>
    </row>
    <row r="12" spans="1:7" ht="57.75" thickBot="1" x14ac:dyDescent="0.35">
      <c r="A12" s="18" t="s">
        <v>11</v>
      </c>
      <c r="B12" s="13">
        <v>22.31</v>
      </c>
      <c r="C12" s="14">
        <v>180.2</v>
      </c>
      <c r="D12" s="15">
        <f>IF($B$3&lt;=850,0.08922,IF($B$3&lt;=1250,0.10166,IF($B$3&gt;=1250.01,0.10921)))</f>
        <v>0.10166</v>
      </c>
      <c r="E12" s="19">
        <f t="shared" ref="E12" si="1">IF($B$3*D12&lt;B12,B12,IF($B$3*D12&gt;=C12,C12,$B$3*D12))</f>
        <v>101.66</v>
      </c>
      <c r="F12" s="2"/>
    </row>
    <row r="13" spans="1:7" ht="29.25" thickBot="1" x14ac:dyDescent="0.35">
      <c r="A13" s="18" t="s">
        <v>13</v>
      </c>
      <c r="B13" s="13">
        <v>16.829999999999998</v>
      </c>
      <c r="C13" s="14">
        <v>111.05</v>
      </c>
      <c r="D13" s="15">
        <v>6.7299999999999999E-2</v>
      </c>
      <c r="E13" s="19">
        <f>IF($B$3*D13&lt;B13,B13,IF($B$3*D13&gt;=C13,C13,$B$3*D13))</f>
        <v>67.3</v>
      </c>
      <c r="F13" s="2"/>
    </row>
    <row r="14" spans="1:7" x14ac:dyDescent="0.3">
      <c r="A14" s="20" t="s">
        <v>10</v>
      </c>
      <c r="B14" s="21"/>
      <c r="C14" s="2"/>
      <c r="D14" s="2"/>
      <c r="E14" s="2"/>
      <c r="F14" s="2"/>
    </row>
    <row r="15" spans="1:7" x14ac:dyDescent="0.3">
      <c r="A15" s="2"/>
      <c r="B15" s="2"/>
      <c r="C15" s="2"/>
      <c r="D15" s="2"/>
      <c r="E15" s="2"/>
    </row>
  </sheetData>
  <sheetProtection password="B148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Leflond Chantal (Mairie Villebon-sur-Yvette)</dc:creator>
  <cp:lastModifiedBy>Christine Fernandes</cp:lastModifiedBy>
  <dcterms:created xsi:type="dcterms:W3CDTF">2017-09-12T08:39:28Z</dcterms:created>
  <dcterms:modified xsi:type="dcterms:W3CDTF">2026-07-07T12:27:46Z</dcterms:modified>
</cp:coreProperties>
</file>